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0D8754D6-093C-4A11-BB4B-EBE5CB0B7F42}" xr6:coauthVersionLast="47" xr6:coauthVersionMax="47" xr10:uidLastSave="{00000000-0000-0000-0000-000000000000}"/>
  <bookViews>
    <workbookView xWindow="38280" yWindow="-120" windowWidth="29040" windowHeight="15840" xr2:uid="{135E7B07-E9C4-4E14-A42C-229984E111F6}"/>
  </bookViews>
  <sheets>
    <sheet name="Exhibit" sheetId="1" r:id="rId1"/>
    <sheet name="Explanations" sheetId="2" r:id="rId2"/>
    <sheet name="Instruc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C44" i="1" s="1"/>
  <c r="E43" i="1"/>
  <c r="C43" i="1" s="1"/>
  <c r="E42" i="1"/>
  <c r="C42" i="1"/>
  <c r="E41" i="1"/>
  <c r="C41" i="1" s="1"/>
  <c r="E40" i="1"/>
  <c r="C40" i="1"/>
  <c r="E39" i="1"/>
  <c r="C39" i="1" s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D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D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D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F38" i="1" s="1"/>
  <c r="F45" i="1" s="1"/>
  <c r="D32" i="1"/>
  <c r="S31" i="1"/>
  <c r="R31" i="1"/>
  <c r="Q31" i="1"/>
  <c r="P31" i="1"/>
  <c r="P38" i="1" s="1"/>
  <c r="P45" i="1" s="1"/>
  <c r="O31" i="1"/>
  <c r="N31" i="1"/>
  <c r="N38" i="1" s="1"/>
  <c r="N45" i="1" s="1"/>
  <c r="M31" i="1"/>
  <c r="L31" i="1"/>
  <c r="K31" i="1"/>
  <c r="J31" i="1"/>
  <c r="J38" i="1" s="1"/>
  <c r="J45" i="1" s="1"/>
  <c r="I31" i="1"/>
  <c r="I38" i="1" s="1"/>
  <c r="I45" i="1" s="1"/>
  <c r="H31" i="1"/>
  <c r="H38" i="1" s="1"/>
  <c r="H45" i="1" s="1"/>
  <c r="G31" i="1"/>
  <c r="G38" i="1" s="1"/>
  <c r="G45" i="1" s="1"/>
  <c r="F31" i="1"/>
  <c r="D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E26" i="1"/>
  <c r="C26" i="1" s="1"/>
  <c r="E25" i="1"/>
  <c r="C25" i="1" s="1"/>
  <c r="E24" i="1"/>
  <c r="C24" i="1" s="1"/>
  <c r="E23" i="1"/>
  <c r="C23" i="1"/>
  <c r="E22" i="1"/>
  <c r="C22" i="1"/>
  <c r="E21" i="1"/>
  <c r="E20" i="1"/>
  <c r="E31" i="1" s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D16" i="1"/>
  <c r="E15" i="1"/>
  <c r="C15" i="1" s="1"/>
  <c r="E14" i="1"/>
  <c r="C14" i="1" s="1"/>
  <c r="E13" i="1"/>
  <c r="E35" i="1" s="1"/>
  <c r="C35" i="1" s="1"/>
  <c r="C13" i="1"/>
  <c r="E12" i="1"/>
  <c r="E34" i="1" s="1"/>
  <c r="C12" i="1"/>
  <c r="E11" i="1"/>
  <c r="E33" i="1" s="1"/>
  <c r="C33" i="1" s="1"/>
  <c r="C11" i="1"/>
  <c r="E10" i="1"/>
  <c r="E16" i="1" s="1"/>
  <c r="E9" i="1"/>
  <c r="C9" i="1"/>
  <c r="S38" i="1" l="1"/>
  <c r="S45" i="1" s="1"/>
  <c r="E36" i="1"/>
  <c r="C36" i="1" s="1"/>
  <c r="R38" i="1"/>
  <c r="R45" i="1" s="1"/>
  <c r="K38" i="1"/>
  <c r="K45" i="1" s="1"/>
  <c r="C20" i="1"/>
  <c r="M38" i="1"/>
  <c r="M45" i="1" s="1"/>
  <c r="L38" i="1"/>
  <c r="L45" i="1" s="1"/>
  <c r="O38" i="1"/>
  <c r="E37" i="1"/>
  <c r="C37" i="1" s="1"/>
  <c r="Q38" i="1"/>
  <c r="Q45" i="1" s="1"/>
  <c r="E32" i="1"/>
  <c r="C32" i="1" s="1"/>
  <c r="C34" i="1"/>
  <c r="C10" i="1"/>
  <c r="C16" i="1" s="1"/>
  <c r="C31" i="1"/>
  <c r="D38" i="1"/>
  <c r="D45" i="1" s="1"/>
  <c r="E27" i="1"/>
  <c r="C21" i="1"/>
  <c r="C27" i="1" s="1"/>
  <c r="E38" i="1" l="1"/>
  <c r="E45" i="1" s="1"/>
  <c r="C38" i="1"/>
  <c r="C45" i="1" s="1"/>
</calcChain>
</file>

<file path=xl/sharedStrings.xml><?xml version="1.0" encoding="utf-8"?>
<sst xmlns="http://schemas.openxmlformats.org/spreadsheetml/2006/main" count="106" uniqueCount="56">
  <si>
    <t>Minnesota Supplement Report #1A</t>
  </si>
  <si>
    <t>REALLOCATION OF EXPENSES AND INVESTMENT INCOME</t>
  </si>
  <si>
    <t>Public Information, Minnesota Statutes § 62D.08</t>
  </si>
  <si>
    <t>For Dental: Please use "Explanations" tab to clarify any overlap reporting of Dental in other columns.</t>
  </si>
  <si>
    <t>Line</t>
  </si>
  <si>
    <t>Direct Non-Claim Expenses</t>
  </si>
  <si>
    <t>Total</t>
  </si>
  <si>
    <t>Non MN products</t>
  </si>
  <si>
    <t>Total MN products</t>
  </si>
  <si>
    <t>Commercial</t>
  </si>
  <si>
    <t>Medicare Advantage</t>
  </si>
  <si>
    <t>Medicare Cost</t>
  </si>
  <si>
    <t>Medicare Supplement</t>
  </si>
  <si>
    <t>Medicare Part D</t>
  </si>
  <si>
    <t>MSHO</t>
  </si>
  <si>
    <t>SNBC MA only</t>
  </si>
  <si>
    <t>SNBC Integrated</t>
  </si>
  <si>
    <t>PMAP</t>
  </si>
  <si>
    <t>MSC+</t>
  </si>
  <si>
    <t>MNCare</t>
  </si>
  <si>
    <t>Dental</t>
  </si>
  <si>
    <t>Other</t>
  </si>
  <si>
    <t>Admin Services Only</t>
  </si>
  <si>
    <t>Employee benefit expenses</t>
  </si>
  <si>
    <t>Sales expenses</t>
  </si>
  <si>
    <t>General business/office expense</t>
  </si>
  <si>
    <t>State premium taxes and assessments</t>
  </si>
  <si>
    <t>Consulting and professional fees</t>
  </si>
  <si>
    <t>Outsourced services</t>
  </si>
  <si>
    <t>Other expenses</t>
  </si>
  <si>
    <t>Total Direct Expenses</t>
  </si>
  <si>
    <t>Reallocated Indirect Non-Claim Expenses</t>
  </si>
  <si>
    <t>Total Indirect Expenses</t>
  </si>
  <si>
    <t>Direct plus Indirect Non-Claim Expenses</t>
  </si>
  <si>
    <t>NAIC Total</t>
  </si>
  <si>
    <t>Total Non-Claim Expenses = Sum of Lines 17 to 23</t>
  </si>
  <si>
    <t>Claims Adjustment Expenses</t>
  </si>
  <si>
    <t>Revenues (Supp Report #1, Line 8)</t>
  </si>
  <si>
    <t>Incurred Claims (Supp Report #1, Line 18  + Line 22)</t>
  </si>
  <si>
    <t>Net Investment Gain/(Loss) (Allocated)</t>
  </si>
  <si>
    <t>Aggregate Write Ins for Other Income or (Expenses)</t>
  </si>
  <si>
    <t>Federal and Foreign Income Taxes Incurred</t>
  </si>
  <si>
    <t>Net Income = Lines 26+28+29-24-25-27-30</t>
  </si>
  <si>
    <t>Please use the space below to explain any discrepancies between what is reported in Supplement Report #1 and Supplement Report #1a</t>
  </si>
  <si>
    <t xml:space="preserve">DRAFT 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</si>
  <si>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</si>
  <si>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Employee benefit expenses: salaries, wages and benefits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</si>
  <si>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</si>
  <si>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</si>
  <si>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</si>
  <si>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</si>
  <si>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</si>
  <si>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Indirect expenses must be allocated by dollars of premium income, or premium-equivalent for ASO business.</t>
  </si>
  <si>
    <t>Investment gain must be allocated by the prior five years of net income.</t>
  </si>
  <si>
    <t>For the Year Ending December 31, 2024</t>
  </si>
  <si>
    <t>PrimeWest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</si>
</sst>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0" xfId="0" applyFont="1"/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 vertical="top"/>
    </xf>
    <xf numFmtId="164" fontId="3" fillId="3" borderId="0" xfId="0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center" vertical="top"/>
    </xf>
    <xf numFmtId="15" fontId="0" fillId="3" borderId="0" xfId="0" applyNumberFormat="1" applyFill="1"/>
    <xf numFmtId="0" fontId="4" fillId="3" borderId="1" xfId="0" applyFont="1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5" fillId="3" borderId="0" xfId="0" applyFont="1" applyFill="1"/>
    <xf numFmtId="0" fontId="4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1" fillId="3" borderId="0" xfId="0" applyFont="1" applyFill="1"/>
    <xf numFmtId="0" fontId="4" fillId="3" borderId="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0" fillId="3" borderId="0" xfId="0" applyFill="1" applyAlignment="1">
      <alignment horizontal="center"/>
    </xf>
    <xf numFmtId="0" fontId="6" fillId="3" borderId="9" xfId="0" applyFont="1" applyFill="1" applyBorder="1" applyAlignment="1">
      <alignment horizontal="center" vertical="top" wrapText="1"/>
    </xf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8A26239-3EE1-41D0-96AB-9A956C1AF7D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76201</xdr:rowOff>
    </xdr:from>
    <xdr:to>
      <xdr:col>1</xdr:col>
      <xdr:colOff>3549650</xdr:colOff>
      <xdr:row>3</xdr:row>
      <xdr:rowOff>68244</xdr:rowOff>
    </xdr:to>
    <xdr:pic>
      <xdr:nvPicPr>
        <xdr:cNvPr id="2" name="Picture 1" descr="Current as of 4/14/2025. For most recent version go to https://www.health.state.mn.us/facilities/insurance/managedcare/reports/financial/index.html. ">
          <a:extLst>
            <a:ext uri="{FF2B5EF4-FFF2-40B4-BE49-F238E27FC236}">
              <a16:creationId xmlns:a16="http://schemas.microsoft.com/office/drawing/2014/main" id="{27DF2C3F-58E9-4759-820E-EB7C9E28F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bg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8100" y="266701"/>
          <a:ext cx="4121150" cy="477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96BD-2CBC-49C4-B962-6B82C0ACB058}">
  <dimension ref="A1:W130"/>
  <sheetViews>
    <sheetView tabSelected="1" workbookViewId="0">
      <selection activeCell="C5" sqref="C5"/>
    </sheetView>
  </sheetViews>
  <sheetFormatPr defaultColWidth="0" defaultRowHeight="15" zeroHeight="1" x14ac:dyDescent="0.25"/>
  <cols>
    <col min="1" max="1" width="8.7109375" customWidth="1"/>
    <col min="2" max="2" width="51.5703125" customWidth="1"/>
    <col min="3" max="14" width="12.7109375" customWidth="1"/>
    <col min="15" max="15" width="14.28515625" customWidth="1"/>
    <col min="16" max="19" width="12.7109375" customWidth="1"/>
    <col min="20" max="23" width="12.7109375" hidden="1" customWidth="1"/>
    <col min="24" max="16384" width="8.7109375" hidden="1"/>
  </cols>
  <sheetData>
    <row r="1" spans="1:20" s="13" customFormat="1" ht="15.75" x14ac:dyDescent="0.25">
      <c r="G1" s="14" t="s">
        <v>55</v>
      </c>
    </row>
    <row r="2" spans="1:20" s="13" customFormat="1" ht="23.25" x14ac:dyDescent="0.35">
      <c r="B2" s="15"/>
      <c r="C2" s="16"/>
      <c r="G2" s="17" t="s">
        <v>0</v>
      </c>
    </row>
    <row r="3" spans="1:20" s="13" customFormat="1" ht="15.75" x14ac:dyDescent="0.25">
      <c r="C3" s="18"/>
      <c r="G3" s="17" t="s">
        <v>1</v>
      </c>
    </row>
    <row r="4" spans="1:20" s="13" customFormat="1" ht="15.75" x14ac:dyDescent="0.25">
      <c r="G4" s="17" t="s">
        <v>54</v>
      </c>
    </row>
    <row r="5" spans="1:20" s="13" customFormat="1" ht="15.75" x14ac:dyDescent="0.25">
      <c r="G5" s="19" t="s">
        <v>2</v>
      </c>
    </row>
    <row r="6" spans="1:20" s="13" customFormat="1" ht="15.75" x14ac:dyDescent="0.25">
      <c r="E6" s="20"/>
      <c r="L6" s="21" t="s">
        <v>3</v>
      </c>
    </row>
    <row r="7" spans="1:20" ht="15.75" x14ac:dyDescent="0.25">
      <c r="A7" s="22"/>
      <c r="B7" s="22"/>
      <c r="C7" s="1">
        <v>1</v>
      </c>
      <c r="D7" s="2">
        <v>2</v>
      </c>
      <c r="E7" s="2">
        <v>3</v>
      </c>
      <c r="F7" s="1">
        <v>4</v>
      </c>
      <c r="G7" s="2">
        <v>5</v>
      </c>
      <c r="H7" s="2">
        <v>6</v>
      </c>
      <c r="I7" s="1">
        <v>7</v>
      </c>
      <c r="J7" s="2">
        <v>8</v>
      </c>
      <c r="K7" s="2">
        <v>9</v>
      </c>
      <c r="L7" s="1">
        <v>10</v>
      </c>
      <c r="M7" s="2">
        <v>11</v>
      </c>
      <c r="N7" s="2">
        <v>12</v>
      </c>
      <c r="O7" s="1">
        <v>13</v>
      </c>
      <c r="P7" s="2">
        <v>14</v>
      </c>
      <c r="Q7" s="2">
        <v>15</v>
      </c>
      <c r="R7" s="1">
        <v>16</v>
      </c>
      <c r="S7" s="3">
        <v>17</v>
      </c>
    </row>
    <row r="8" spans="1:20" ht="30.75" customHeight="1" x14ac:dyDescent="0.25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  <c r="O8" s="4" t="s">
        <v>18</v>
      </c>
      <c r="P8" s="4" t="s">
        <v>19</v>
      </c>
      <c r="Q8" s="4" t="s">
        <v>20</v>
      </c>
      <c r="R8" s="4" t="s">
        <v>21</v>
      </c>
      <c r="S8" s="4" t="s">
        <v>22</v>
      </c>
      <c r="T8" s="5"/>
    </row>
    <row r="9" spans="1:20" ht="17.100000000000001" customHeight="1" x14ac:dyDescent="0.25">
      <c r="A9" s="4">
        <v>1</v>
      </c>
      <c r="B9" s="6" t="s">
        <v>23</v>
      </c>
      <c r="C9" s="7">
        <f>SUM(D9:E9)</f>
        <v>1889753</v>
      </c>
      <c r="D9" s="7"/>
      <c r="E9" s="7">
        <f t="shared" ref="E9:E15" si="0">SUM(F9:S9)</f>
        <v>1889753</v>
      </c>
      <c r="F9" s="7"/>
      <c r="G9" s="7"/>
      <c r="H9" s="7"/>
      <c r="I9" s="7"/>
      <c r="J9" s="7"/>
      <c r="K9" s="7">
        <v>351226</v>
      </c>
      <c r="L9" s="7">
        <v>174416</v>
      </c>
      <c r="M9" s="7">
        <v>70255</v>
      </c>
      <c r="N9" s="7">
        <v>1335150</v>
      </c>
      <c r="O9" s="7">
        <v>134783</v>
      </c>
      <c r="P9" s="7">
        <v>159624</v>
      </c>
      <c r="Q9" s="7"/>
      <c r="R9" s="7">
        <v>0</v>
      </c>
      <c r="S9" s="7">
        <v>-335701</v>
      </c>
    </row>
    <row r="10" spans="1:20" ht="17.100000000000001" customHeight="1" x14ac:dyDescent="0.25">
      <c r="A10" s="4">
        <v>2</v>
      </c>
      <c r="B10" s="6" t="s">
        <v>24</v>
      </c>
      <c r="C10" s="7">
        <f t="shared" ref="C10:C15" si="1">SUM(D10:E10)</f>
        <v>0</v>
      </c>
      <c r="D10" s="7"/>
      <c r="E10" s="7">
        <f t="shared" si="0"/>
        <v>0</v>
      </c>
      <c r="F10" s="7"/>
      <c r="G10" s="7"/>
      <c r="H10" s="7"/>
      <c r="I10" s="7"/>
      <c r="J10" s="7"/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/>
      <c r="R10" s="7">
        <v>0</v>
      </c>
      <c r="S10" s="7">
        <v>0</v>
      </c>
    </row>
    <row r="11" spans="1:20" ht="17.100000000000001" customHeight="1" x14ac:dyDescent="0.25">
      <c r="A11" s="4">
        <v>3</v>
      </c>
      <c r="B11" s="6" t="s">
        <v>25</v>
      </c>
      <c r="C11" s="7">
        <f t="shared" si="1"/>
        <v>461801</v>
      </c>
      <c r="D11" s="7"/>
      <c r="E11" s="7">
        <f t="shared" si="0"/>
        <v>461801</v>
      </c>
      <c r="F11" s="7"/>
      <c r="G11" s="7"/>
      <c r="H11" s="7"/>
      <c r="I11" s="7"/>
      <c r="J11" s="7"/>
      <c r="K11" s="7">
        <v>49264</v>
      </c>
      <c r="L11" s="7">
        <v>29974</v>
      </c>
      <c r="M11" s="7">
        <v>5241</v>
      </c>
      <c r="N11" s="7">
        <v>349358</v>
      </c>
      <c r="O11" s="7">
        <v>19699</v>
      </c>
      <c r="P11" s="7">
        <v>32352</v>
      </c>
      <c r="Q11" s="7"/>
      <c r="R11" s="7">
        <v>0</v>
      </c>
      <c r="S11" s="7">
        <v>-24087</v>
      </c>
    </row>
    <row r="12" spans="1:20" ht="17.100000000000001" customHeight="1" x14ac:dyDescent="0.25">
      <c r="A12" s="4">
        <v>4</v>
      </c>
      <c r="B12" s="8" t="s">
        <v>26</v>
      </c>
      <c r="C12" s="7">
        <f t="shared" si="1"/>
        <v>0</v>
      </c>
      <c r="D12" s="7"/>
      <c r="E12" s="7">
        <f t="shared" si="0"/>
        <v>0</v>
      </c>
      <c r="F12" s="7"/>
      <c r="G12" s="7"/>
      <c r="H12" s="7"/>
      <c r="I12" s="7"/>
      <c r="J12" s="7"/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/>
      <c r="R12" s="7">
        <v>0</v>
      </c>
      <c r="S12" s="7">
        <v>0</v>
      </c>
    </row>
    <row r="13" spans="1:20" ht="17.100000000000001" customHeight="1" x14ac:dyDescent="0.25">
      <c r="A13" s="4">
        <v>5</v>
      </c>
      <c r="B13" s="6" t="s">
        <v>27</v>
      </c>
      <c r="C13" s="7">
        <f t="shared" si="1"/>
        <v>980504</v>
      </c>
      <c r="D13" s="7"/>
      <c r="E13" s="7">
        <f t="shared" si="0"/>
        <v>980504</v>
      </c>
      <c r="F13" s="7"/>
      <c r="G13" s="7"/>
      <c r="H13" s="7"/>
      <c r="I13" s="7"/>
      <c r="J13" s="7"/>
      <c r="K13" s="7">
        <v>154313</v>
      </c>
      <c r="L13" s="7">
        <v>87816</v>
      </c>
      <c r="M13" s="7">
        <v>15825</v>
      </c>
      <c r="N13" s="7">
        <v>943028</v>
      </c>
      <c r="O13" s="7">
        <v>53443</v>
      </c>
      <c r="P13" s="7">
        <v>86223</v>
      </c>
      <c r="Q13" s="7"/>
      <c r="R13" s="7">
        <v>0</v>
      </c>
      <c r="S13" s="7">
        <v>-360144</v>
      </c>
    </row>
    <row r="14" spans="1:20" ht="17.100000000000001" customHeight="1" x14ac:dyDescent="0.25">
      <c r="A14" s="4">
        <v>6</v>
      </c>
      <c r="B14" s="6" t="s">
        <v>28</v>
      </c>
      <c r="C14" s="7">
        <f t="shared" si="1"/>
        <v>399108</v>
      </c>
      <c r="D14" s="7"/>
      <c r="E14" s="7">
        <f t="shared" si="0"/>
        <v>399108</v>
      </c>
      <c r="F14" s="7"/>
      <c r="G14" s="7"/>
      <c r="H14" s="7"/>
      <c r="I14" s="7"/>
      <c r="J14" s="7"/>
      <c r="K14" s="7">
        <v>52108</v>
      </c>
      <c r="L14" s="7">
        <v>17485</v>
      </c>
      <c r="M14" s="7">
        <v>8687</v>
      </c>
      <c r="N14" s="7">
        <v>297471</v>
      </c>
      <c r="O14" s="7">
        <v>10728</v>
      </c>
      <c r="P14" s="7">
        <v>26450</v>
      </c>
      <c r="Q14" s="7"/>
      <c r="R14" s="7">
        <v>0</v>
      </c>
      <c r="S14" s="7">
        <v>-13821</v>
      </c>
    </row>
    <row r="15" spans="1:20" ht="17.100000000000001" customHeight="1" x14ac:dyDescent="0.25">
      <c r="A15" s="4">
        <v>7</v>
      </c>
      <c r="B15" s="6" t="s">
        <v>29</v>
      </c>
      <c r="C15" s="7">
        <f t="shared" si="1"/>
        <v>1695065</v>
      </c>
      <c r="D15" s="7"/>
      <c r="E15" s="7">
        <f t="shared" si="0"/>
        <v>1695065</v>
      </c>
      <c r="F15" s="7"/>
      <c r="G15" s="7"/>
      <c r="H15" s="7"/>
      <c r="I15" s="7"/>
      <c r="J15" s="7"/>
      <c r="K15" s="7">
        <v>800292</v>
      </c>
      <c r="L15" s="7">
        <v>27467</v>
      </c>
      <c r="M15" s="7">
        <v>9875</v>
      </c>
      <c r="N15" s="7">
        <v>545931</v>
      </c>
      <c r="O15" s="7">
        <v>260747</v>
      </c>
      <c r="P15" s="7">
        <v>52347</v>
      </c>
      <c r="Q15" s="7"/>
      <c r="R15" s="7">
        <v>0</v>
      </c>
      <c r="S15" s="7">
        <v>-1594</v>
      </c>
    </row>
    <row r="16" spans="1:20" s="5" customFormat="1" ht="17.100000000000001" customHeight="1" x14ac:dyDescent="0.25">
      <c r="A16" s="4">
        <v>8</v>
      </c>
      <c r="B16" s="9" t="s">
        <v>30</v>
      </c>
      <c r="C16" s="10">
        <f>SUM(C9:C15)</f>
        <v>5426231</v>
      </c>
      <c r="D16" s="10">
        <f t="shared" ref="D16:S16" si="2">SUM(D9:D15)</f>
        <v>0</v>
      </c>
      <c r="E16" s="10">
        <f t="shared" si="2"/>
        <v>5426231</v>
      </c>
      <c r="F16" s="10">
        <f t="shared" si="2"/>
        <v>0</v>
      </c>
      <c r="G16" s="10">
        <f t="shared" si="2"/>
        <v>0</v>
      </c>
      <c r="H16" s="10">
        <f t="shared" si="2"/>
        <v>0</v>
      </c>
      <c r="I16" s="10">
        <f t="shared" si="2"/>
        <v>0</v>
      </c>
      <c r="J16" s="10">
        <f t="shared" si="2"/>
        <v>0</v>
      </c>
      <c r="K16" s="10">
        <f t="shared" si="2"/>
        <v>1407203</v>
      </c>
      <c r="L16" s="10">
        <f t="shared" si="2"/>
        <v>337158</v>
      </c>
      <c r="M16" s="10">
        <f t="shared" si="2"/>
        <v>109883</v>
      </c>
      <c r="N16" s="10">
        <f>SUM(N9:N15)</f>
        <v>3470938</v>
      </c>
      <c r="O16" s="10">
        <f t="shared" si="2"/>
        <v>479400</v>
      </c>
      <c r="P16" s="10">
        <f t="shared" si="2"/>
        <v>356996</v>
      </c>
      <c r="Q16" s="10">
        <f t="shared" si="2"/>
        <v>0</v>
      </c>
      <c r="R16" s="10">
        <f t="shared" si="2"/>
        <v>0</v>
      </c>
      <c r="S16" s="10">
        <f t="shared" si="2"/>
        <v>-735347</v>
      </c>
    </row>
    <row r="17" spans="1:21" s="13" customFormat="1" ht="17.100000000000001" customHeight="1" x14ac:dyDescent="0.25">
      <c r="A17" s="22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21" ht="17.100000000000001" customHeight="1" x14ac:dyDescent="0.25">
      <c r="A18" s="22"/>
      <c r="B18" s="22"/>
      <c r="C18" s="1">
        <v>1</v>
      </c>
      <c r="D18" s="2">
        <v>2</v>
      </c>
      <c r="E18" s="2">
        <v>3</v>
      </c>
      <c r="F18" s="1">
        <v>4</v>
      </c>
      <c r="G18" s="2">
        <v>5</v>
      </c>
      <c r="H18" s="2">
        <v>6</v>
      </c>
      <c r="I18" s="1">
        <v>7</v>
      </c>
      <c r="J18" s="2">
        <v>8</v>
      </c>
      <c r="K18" s="2">
        <v>9</v>
      </c>
      <c r="L18" s="1">
        <v>10</v>
      </c>
      <c r="M18" s="2">
        <v>11</v>
      </c>
      <c r="N18" s="2">
        <v>12</v>
      </c>
      <c r="O18" s="1">
        <v>13</v>
      </c>
      <c r="P18" s="2">
        <v>14</v>
      </c>
      <c r="Q18" s="2">
        <v>15</v>
      </c>
      <c r="R18" s="1">
        <v>16</v>
      </c>
      <c r="S18" s="3">
        <v>17</v>
      </c>
      <c r="T18" s="5"/>
    </row>
    <row r="19" spans="1:21" ht="33" customHeight="1" x14ac:dyDescent="0.25">
      <c r="A19" s="4" t="s">
        <v>4</v>
      </c>
      <c r="B19" s="4" t="s">
        <v>31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4" t="s">
        <v>15</v>
      </c>
      <c r="M19" s="4" t="s">
        <v>16</v>
      </c>
      <c r="N19" s="4" t="s">
        <v>17</v>
      </c>
      <c r="O19" s="4" t="s">
        <v>18</v>
      </c>
      <c r="P19" s="4" t="s">
        <v>19</v>
      </c>
      <c r="Q19" s="4" t="s">
        <v>20</v>
      </c>
      <c r="R19" s="4" t="s">
        <v>21</v>
      </c>
      <c r="S19" s="4" t="s">
        <v>22</v>
      </c>
    </row>
    <row r="20" spans="1:21" ht="17.100000000000001" customHeight="1" x14ac:dyDescent="0.25">
      <c r="A20" s="4">
        <v>9</v>
      </c>
      <c r="B20" s="6" t="s">
        <v>23</v>
      </c>
      <c r="C20" s="7">
        <f>SUM(D20:E20)</f>
        <v>2241241</v>
      </c>
      <c r="D20" s="7"/>
      <c r="E20" s="7">
        <f t="shared" ref="E20:E26" si="3">SUM(F20:S20)</f>
        <v>2241241</v>
      </c>
      <c r="F20" s="7"/>
      <c r="G20" s="7"/>
      <c r="H20" s="7"/>
      <c r="I20" s="7"/>
      <c r="J20" s="7"/>
      <c r="K20" s="7">
        <v>417987</v>
      </c>
      <c r="L20" s="7">
        <v>203854</v>
      </c>
      <c r="M20" s="7">
        <v>76201</v>
      </c>
      <c r="N20" s="7">
        <v>1577615</v>
      </c>
      <c r="O20" s="7">
        <v>155296</v>
      </c>
      <c r="P20" s="7">
        <v>183283</v>
      </c>
      <c r="Q20" s="7"/>
      <c r="R20" s="7">
        <v>0</v>
      </c>
      <c r="S20" s="7">
        <v>-372995</v>
      </c>
    </row>
    <row r="21" spans="1:21" ht="17.100000000000001" customHeight="1" x14ac:dyDescent="0.25">
      <c r="A21" s="4">
        <v>10</v>
      </c>
      <c r="B21" s="6" t="s">
        <v>24</v>
      </c>
      <c r="C21" s="7">
        <f t="shared" ref="C21:C26" si="4">SUM(D21:E21)</f>
        <v>0</v>
      </c>
      <c r="D21" s="7"/>
      <c r="E21" s="7">
        <f t="shared" si="3"/>
        <v>0</v>
      </c>
      <c r="F21" s="7"/>
      <c r="G21" s="7"/>
      <c r="H21" s="7"/>
      <c r="I21" s="7"/>
      <c r="J21" s="7"/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/>
      <c r="R21" s="7">
        <v>0</v>
      </c>
      <c r="S21" s="7">
        <v>0</v>
      </c>
    </row>
    <row r="22" spans="1:21" ht="17.100000000000001" customHeight="1" x14ac:dyDescent="0.25">
      <c r="A22" s="4">
        <v>11</v>
      </c>
      <c r="B22" s="6" t="s">
        <v>25</v>
      </c>
      <c r="C22" s="7">
        <f t="shared" si="4"/>
        <v>1130456</v>
      </c>
      <c r="D22" s="7"/>
      <c r="E22" s="7">
        <f t="shared" si="3"/>
        <v>1130456</v>
      </c>
      <c r="F22" s="7"/>
      <c r="G22" s="7"/>
      <c r="H22" s="7"/>
      <c r="I22" s="7"/>
      <c r="J22" s="7"/>
      <c r="K22" s="7">
        <v>134981</v>
      </c>
      <c r="L22" s="7">
        <v>78763</v>
      </c>
      <c r="M22" s="7">
        <v>24842</v>
      </c>
      <c r="N22" s="7">
        <v>804023</v>
      </c>
      <c r="O22" s="7">
        <v>55095</v>
      </c>
      <c r="P22" s="7">
        <v>83711</v>
      </c>
      <c r="Q22" s="7"/>
      <c r="R22" s="7">
        <v>0</v>
      </c>
      <c r="S22" s="7">
        <v>-50959</v>
      </c>
    </row>
    <row r="23" spans="1:21" ht="17.100000000000001" customHeight="1" x14ac:dyDescent="0.25">
      <c r="A23" s="4">
        <v>12</v>
      </c>
      <c r="B23" s="8" t="s">
        <v>26</v>
      </c>
      <c r="C23" s="7">
        <f t="shared" si="4"/>
        <v>0</v>
      </c>
      <c r="D23" s="7"/>
      <c r="E23" s="7">
        <f t="shared" si="3"/>
        <v>0</v>
      </c>
      <c r="F23" s="7"/>
      <c r="G23" s="7"/>
      <c r="H23" s="7"/>
      <c r="I23" s="7"/>
      <c r="J23" s="7"/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/>
      <c r="R23" s="7">
        <v>0</v>
      </c>
      <c r="S23" s="7">
        <v>0</v>
      </c>
    </row>
    <row r="24" spans="1:21" ht="17.100000000000001" customHeight="1" x14ac:dyDescent="0.25">
      <c r="A24" s="4">
        <v>13</v>
      </c>
      <c r="B24" s="6" t="s">
        <v>27</v>
      </c>
      <c r="C24" s="7">
        <f t="shared" si="4"/>
        <v>896140</v>
      </c>
      <c r="D24" s="7"/>
      <c r="E24" s="7">
        <f t="shared" si="3"/>
        <v>896140</v>
      </c>
      <c r="F24" s="7"/>
      <c r="G24" s="7"/>
      <c r="H24" s="7"/>
      <c r="I24" s="7"/>
      <c r="J24" s="7"/>
      <c r="K24" s="7">
        <v>148155</v>
      </c>
      <c r="L24" s="7">
        <v>70295</v>
      </c>
      <c r="M24" s="7">
        <v>14285</v>
      </c>
      <c r="N24" s="7">
        <v>605963</v>
      </c>
      <c r="O24" s="7">
        <v>47354</v>
      </c>
      <c r="P24" s="7">
        <v>57788</v>
      </c>
      <c r="Q24" s="7"/>
      <c r="R24" s="7">
        <v>0</v>
      </c>
      <c r="S24" s="7">
        <v>-47700</v>
      </c>
    </row>
    <row r="25" spans="1:21" ht="17.100000000000001" customHeight="1" x14ac:dyDescent="0.25">
      <c r="A25" s="4">
        <v>14</v>
      </c>
      <c r="B25" s="6" t="s">
        <v>28</v>
      </c>
      <c r="C25" s="7">
        <f t="shared" si="4"/>
        <v>323212</v>
      </c>
      <c r="D25" s="7"/>
      <c r="E25" s="7">
        <f t="shared" si="3"/>
        <v>323212</v>
      </c>
      <c r="F25" s="7"/>
      <c r="G25" s="7"/>
      <c r="H25" s="7"/>
      <c r="I25" s="7"/>
      <c r="J25" s="7"/>
      <c r="K25" s="7">
        <v>64145</v>
      </c>
      <c r="L25" s="7">
        <v>18477</v>
      </c>
      <c r="M25" s="7">
        <v>11824</v>
      </c>
      <c r="N25" s="7">
        <v>203752</v>
      </c>
      <c r="O25" s="7">
        <v>12017</v>
      </c>
      <c r="P25" s="7">
        <v>20637</v>
      </c>
      <c r="Q25" s="7"/>
      <c r="R25" s="7">
        <v>0</v>
      </c>
      <c r="S25" s="7">
        <v>-7640</v>
      </c>
    </row>
    <row r="26" spans="1:21" ht="17.100000000000001" customHeight="1" x14ac:dyDescent="0.25">
      <c r="A26" s="4">
        <v>15</v>
      </c>
      <c r="B26" s="6" t="s">
        <v>29</v>
      </c>
      <c r="C26" s="7">
        <f t="shared" si="4"/>
        <v>184324</v>
      </c>
      <c r="D26" s="7"/>
      <c r="E26" s="7">
        <f t="shared" si="3"/>
        <v>184324</v>
      </c>
      <c r="F26" s="7"/>
      <c r="G26" s="7"/>
      <c r="H26" s="7"/>
      <c r="I26" s="7"/>
      <c r="J26" s="7"/>
      <c r="K26" s="7">
        <v>9970</v>
      </c>
      <c r="L26" s="7">
        <v>9662</v>
      </c>
      <c r="M26" s="7">
        <v>2037</v>
      </c>
      <c r="N26" s="7">
        <v>145573</v>
      </c>
      <c r="O26" s="7">
        <v>6363</v>
      </c>
      <c r="P26" s="7">
        <v>13432</v>
      </c>
      <c r="Q26" s="7"/>
      <c r="R26" s="7">
        <v>0</v>
      </c>
      <c r="S26" s="7">
        <v>-2713</v>
      </c>
    </row>
    <row r="27" spans="1:21" s="5" customFormat="1" ht="17.100000000000001" customHeight="1" x14ac:dyDescent="0.25">
      <c r="A27" s="4">
        <v>16</v>
      </c>
      <c r="B27" s="9" t="s">
        <v>32</v>
      </c>
      <c r="C27" s="10">
        <f>SUM(C20:C26)</f>
        <v>4775373</v>
      </c>
      <c r="D27" s="10">
        <f t="shared" ref="D27:S27" si="5">SUM(D20:D26)</f>
        <v>0</v>
      </c>
      <c r="E27" s="10">
        <f t="shared" si="5"/>
        <v>4775373</v>
      </c>
      <c r="F27" s="10">
        <f t="shared" si="5"/>
        <v>0</v>
      </c>
      <c r="G27" s="10">
        <f t="shared" si="5"/>
        <v>0</v>
      </c>
      <c r="H27" s="10">
        <f t="shared" si="5"/>
        <v>0</v>
      </c>
      <c r="I27" s="10">
        <f t="shared" si="5"/>
        <v>0</v>
      </c>
      <c r="J27" s="10">
        <f t="shared" si="5"/>
        <v>0</v>
      </c>
      <c r="K27" s="10">
        <f t="shared" si="5"/>
        <v>775238</v>
      </c>
      <c r="L27" s="10">
        <f t="shared" si="5"/>
        <v>381051</v>
      </c>
      <c r="M27" s="10">
        <f t="shared" si="5"/>
        <v>129189</v>
      </c>
      <c r="N27" s="10">
        <f t="shared" si="5"/>
        <v>3336926</v>
      </c>
      <c r="O27" s="10">
        <f t="shared" si="5"/>
        <v>276125</v>
      </c>
      <c r="P27" s="10">
        <f t="shared" si="5"/>
        <v>358851</v>
      </c>
      <c r="Q27" s="10">
        <f t="shared" si="5"/>
        <v>0</v>
      </c>
      <c r="R27" s="10">
        <f t="shared" si="5"/>
        <v>0</v>
      </c>
      <c r="S27" s="10">
        <f t="shared" si="5"/>
        <v>-482007</v>
      </c>
    </row>
    <row r="28" spans="1:21" s="13" customFormat="1" ht="17.100000000000001" customHeight="1" x14ac:dyDescent="0.25">
      <c r="A28" s="22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5"/>
      <c r="U28" s="25"/>
    </row>
    <row r="29" spans="1:21" ht="17.100000000000001" customHeight="1" x14ac:dyDescent="0.25">
      <c r="A29" s="26"/>
      <c r="B29" s="27"/>
      <c r="C29" s="1">
        <v>1</v>
      </c>
      <c r="D29" s="2">
        <v>2</v>
      </c>
      <c r="E29" s="2">
        <v>3</v>
      </c>
      <c r="F29" s="1">
        <v>4</v>
      </c>
      <c r="G29" s="2">
        <v>5</v>
      </c>
      <c r="H29" s="2">
        <v>6</v>
      </c>
      <c r="I29" s="1">
        <v>7</v>
      </c>
      <c r="J29" s="2">
        <v>8</v>
      </c>
      <c r="K29" s="2">
        <v>9</v>
      </c>
      <c r="L29" s="1">
        <v>10</v>
      </c>
      <c r="M29" s="2">
        <v>11</v>
      </c>
      <c r="N29" s="2">
        <v>12</v>
      </c>
      <c r="O29" s="1">
        <v>13</v>
      </c>
      <c r="P29" s="2">
        <v>14</v>
      </c>
      <c r="Q29" s="2">
        <v>15</v>
      </c>
      <c r="R29" s="1">
        <v>16</v>
      </c>
      <c r="S29" s="3">
        <v>17</v>
      </c>
      <c r="T29" s="5"/>
    </row>
    <row r="30" spans="1:21" ht="31.5" customHeight="1" x14ac:dyDescent="0.25">
      <c r="A30" s="4" t="s">
        <v>4</v>
      </c>
      <c r="B30" s="9" t="s">
        <v>33</v>
      </c>
      <c r="C30" s="11" t="s">
        <v>34</v>
      </c>
      <c r="D30" s="4" t="s">
        <v>7</v>
      </c>
      <c r="E30" s="4" t="s">
        <v>8</v>
      </c>
      <c r="F30" s="4" t="s">
        <v>9</v>
      </c>
      <c r="G30" s="4" t="s">
        <v>10</v>
      </c>
      <c r="H30" s="4" t="s">
        <v>11</v>
      </c>
      <c r="I30" s="4" t="s">
        <v>12</v>
      </c>
      <c r="J30" s="4" t="s">
        <v>13</v>
      </c>
      <c r="K30" s="4" t="s">
        <v>14</v>
      </c>
      <c r="L30" s="4" t="s">
        <v>15</v>
      </c>
      <c r="M30" s="4" t="s">
        <v>16</v>
      </c>
      <c r="N30" s="4" t="s">
        <v>17</v>
      </c>
      <c r="O30" s="4" t="s">
        <v>18</v>
      </c>
      <c r="P30" s="4" t="s">
        <v>19</v>
      </c>
      <c r="Q30" s="4" t="s">
        <v>20</v>
      </c>
      <c r="R30" s="4" t="s">
        <v>21</v>
      </c>
      <c r="S30" s="4" t="s">
        <v>22</v>
      </c>
    </row>
    <row r="31" spans="1:21" ht="17.100000000000001" customHeight="1" x14ac:dyDescent="0.25">
      <c r="A31" s="4">
        <v>17</v>
      </c>
      <c r="B31" s="6" t="s">
        <v>23</v>
      </c>
      <c r="C31" s="7">
        <f>SUM(D31:E31)</f>
        <v>4130994</v>
      </c>
      <c r="D31" s="7">
        <f>D20+D9</f>
        <v>0</v>
      </c>
      <c r="E31" s="7">
        <f t="shared" ref="E31:S37" si="6">E20+E9</f>
        <v>4130994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769213</v>
      </c>
      <c r="L31" s="7">
        <f t="shared" si="6"/>
        <v>378270</v>
      </c>
      <c r="M31" s="7">
        <f t="shared" si="6"/>
        <v>146456</v>
      </c>
      <c r="N31" s="7">
        <f t="shared" si="6"/>
        <v>2912765</v>
      </c>
      <c r="O31" s="7">
        <f t="shared" si="6"/>
        <v>290079</v>
      </c>
      <c r="P31" s="7">
        <f t="shared" si="6"/>
        <v>342907</v>
      </c>
      <c r="Q31" s="7">
        <f t="shared" si="6"/>
        <v>0</v>
      </c>
      <c r="R31" s="7">
        <f t="shared" si="6"/>
        <v>0</v>
      </c>
      <c r="S31" s="7">
        <f t="shared" si="6"/>
        <v>-708696</v>
      </c>
    </row>
    <row r="32" spans="1:21" ht="17.100000000000001" customHeight="1" x14ac:dyDescent="0.25">
      <c r="A32" s="4">
        <v>18</v>
      </c>
      <c r="B32" s="6" t="s">
        <v>24</v>
      </c>
      <c r="C32" s="7">
        <f t="shared" ref="C32:C37" si="7">SUM(D32:E32)</f>
        <v>0</v>
      </c>
      <c r="D32" s="7">
        <f t="shared" ref="D32:S37" si="8">D21+D10</f>
        <v>0</v>
      </c>
      <c r="E32" s="7">
        <f t="shared" si="8"/>
        <v>0</v>
      </c>
      <c r="F32" s="7">
        <f t="shared" si="8"/>
        <v>0</v>
      </c>
      <c r="G32" s="7">
        <f t="shared" si="8"/>
        <v>0</v>
      </c>
      <c r="H32" s="7">
        <f t="shared" si="8"/>
        <v>0</v>
      </c>
      <c r="I32" s="7">
        <f t="shared" si="6"/>
        <v>0</v>
      </c>
      <c r="J32" s="7">
        <f t="shared" si="6"/>
        <v>0</v>
      </c>
      <c r="K32" s="7">
        <f t="shared" si="8"/>
        <v>0</v>
      </c>
      <c r="L32" s="7">
        <f t="shared" si="8"/>
        <v>0</v>
      </c>
      <c r="M32" s="7">
        <f t="shared" si="8"/>
        <v>0</v>
      </c>
      <c r="N32" s="7">
        <f t="shared" si="6"/>
        <v>0</v>
      </c>
      <c r="O32" s="7">
        <f t="shared" si="6"/>
        <v>0</v>
      </c>
      <c r="P32" s="7">
        <f t="shared" si="8"/>
        <v>0</v>
      </c>
      <c r="Q32" s="7">
        <f t="shared" si="8"/>
        <v>0</v>
      </c>
      <c r="R32" s="7">
        <f t="shared" si="8"/>
        <v>0</v>
      </c>
      <c r="S32" s="7">
        <f t="shared" si="8"/>
        <v>0</v>
      </c>
    </row>
    <row r="33" spans="1:21" ht="17.100000000000001" customHeight="1" x14ac:dyDescent="0.25">
      <c r="A33" s="4">
        <v>19</v>
      </c>
      <c r="B33" s="6" t="s">
        <v>25</v>
      </c>
      <c r="C33" s="7">
        <f t="shared" si="7"/>
        <v>1592257</v>
      </c>
      <c r="D33" s="7">
        <f t="shared" si="8"/>
        <v>0</v>
      </c>
      <c r="E33" s="7">
        <f t="shared" si="8"/>
        <v>1592257</v>
      </c>
      <c r="F33" s="7">
        <f t="shared" si="8"/>
        <v>0</v>
      </c>
      <c r="G33" s="7">
        <f t="shared" si="8"/>
        <v>0</v>
      </c>
      <c r="H33" s="7">
        <f t="shared" si="8"/>
        <v>0</v>
      </c>
      <c r="I33" s="7">
        <f t="shared" si="6"/>
        <v>0</v>
      </c>
      <c r="J33" s="7">
        <f t="shared" si="6"/>
        <v>0</v>
      </c>
      <c r="K33" s="7">
        <f t="shared" si="8"/>
        <v>184245</v>
      </c>
      <c r="L33" s="7">
        <f t="shared" si="8"/>
        <v>108737</v>
      </c>
      <c r="M33" s="7">
        <f t="shared" si="8"/>
        <v>30083</v>
      </c>
      <c r="N33" s="7">
        <f t="shared" si="6"/>
        <v>1153381</v>
      </c>
      <c r="O33" s="7">
        <f t="shared" si="6"/>
        <v>74794</v>
      </c>
      <c r="P33" s="7">
        <f t="shared" si="8"/>
        <v>116063</v>
      </c>
      <c r="Q33" s="7">
        <f t="shared" si="8"/>
        <v>0</v>
      </c>
      <c r="R33" s="7">
        <f t="shared" si="8"/>
        <v>0</v>
      </c>
      <c r="S33" s="7">
        <f t="shared" si="8"/>
        <v>-75046</v>
      </c>
    </row>
    <row r="34" spans="1:21" ht="17.100000000000001" customHeight="1" x14ac:dyDescent="0.25">
      <c r="A34" s="4">
        <v>20</v>
      </c>
      <c r="B34" s="8" t="s">
        <v>26</v>
      </c>
      <c r="C34" s="7">
        <f t="shared" si="7"/>
        <v>0</v>
      </c>
      <c r="D34" s="7">
        <f t="shared" si="8"/>
        <v>0</v>
      </c>
      <c r="E34" s="7">
        <f t="shared" si="8"/>
        <v>0</v>
      </c>
      <c r="F34" s="7">
        <f t="shared" si="8"/>
        <v>0</v>
      </c>
      <c r="G34" s="7">
        <f t="shared" si="8"/>
        <v>0</v>
      </c>
      <c r="H34" s="7">
        <f t="shared" si="8"/>
        <v>0</v>
      </c>
      <c r="I34" s="7">
        <f t="shared" si="6"/>
        <v>0</v>
      </c>
      <c r="J34" s="7">
        <f t="shared" si="6"/>
        <v>0</v>
      </c>
      <c r="K34" s="7">
        <f t="shared" si="8"/>
        <v>0</v>
      </c>
      <c r="L34" s="7">
        <f t="shared" si="8"/>
        <v>0</v>
      </c>
      <c r="M34" s="7">
        <f t="shared" si="8"/>
        <v>0</v>
      </c>
      <c r="N34" s="7">
        <f t="shared" si="6"/>
        <v>0</v>
      </c>
      <c r="O34" s="7">
        <f t="shared" si="6"/>
        <v>0</v>
      </c>
      <c r="P34" s="7">
        <f t="shared" si="8"/>
        <v>0</v>
      </c>
      <c r="Q34" s="7">
        <f t="shared" si="8"/>
        <v>0</v>
      </c>
      <c r="R34" s="7">
        <f t="shared" si="8"/>
        <v>0</v>
      </c>
      <c r="S34" s="7">
        <f t="shared" si="8"/>
        <v>0</v>
      </c>
    </row>
    <row r="35" spans="1:21" ht="17.100000000000001" customHeight="1" x14ac:dyDescent="0.25">
      <c r="A35" s="4">
        <v>21</v>
      </c>
      <c r="B35" s="6" t="s">
        <v>27</v>
      </c>
      <c r="C35" s="7">
        <f t="shared" si="7"/>
        <v>1876644</v>
      </c>
      <c r="D35" s="7">
        <f t="shared" si="8"/>
        <v>0</v>
      </c>
      <c r="E35" s="7">
        <f t="shared" si="8"/>
        <v>1876644</v>
      </c>
      <c r="F35" s="7">
        <f t="shared" si="8"/>
        <v>0</v>
      </c>
      <c r="G35" s="7">
        <f t="shared" si="8"/>
        <v>0</v>
      </c>
      <c r="H35" s="7">
        <f t="shared" si="8"/>
        <v>0</v>
      </c>
      <c r="I35" s="7">
        <f t="shared" si="6"/>
        <v>0</v>
      </c>
      <c r="J35" s="7">
        <f t="shared" si="6"/>
        <v>0</v>
      </c>
      <c r="K35" s="7">
        <f t="shared" si="8"/>
        <v>302468</v>
      </c>
      <c r="L35" s="7">
        <f t="shared" si="8"/>
        <v>158111</v>
      </c>
      <c r="M35" s="7">
        <f t="shared" si="8"/>
        <v>30110</v>
      </c>
      <c r="N35" s="7">
        <f t="shared" si="6"/>
        <v>1548991</v>
      </c>
      <c r="O35" s="7">
        <f t="shared" si="6"/>
        <v>100797</v>
      </c>
      <c r="P35" s="7">
        <f t="shared" si="8"/>
        <v>144011</v>
      </c>
      <c r="Q35" s="7">
        <f t="shared" si="8"/>
        <v>0</v>
      </c>
      <c r="R35" s="7">
        <f t="shared" si="8"/>
        <v>0</v>
      </c>
      <c r="S35" s="7">
        <f t="shared" si="8"/>
        <v>-407844</v>
      </c>
    </row>
    <row r="36" spans="1:21" ht="17.100000000000001" customHeight="1" x14ac:dyDescent="0.25">
      <c r="A36" s="4">
        <v>22</v>
      </c>
      <c r="B36" s="6" t="s">
        <v>28</v>
      </c>
      <c r="C36" s="7">
        <f t="shared" si="7"/>
        <v>722320</v>
      </c>
      <c r="D36" s="7">
        <f t="shared" si="8"/>
        <v>0</v>
      </c>
      <c r="E36" s="7">
        <f t="shared" si="8"/>
        <v>722320</v>
      </c>
      <c r="F36" s="7">
        <f t="shared" si="8"/>
        <v>0</v>
      </c>
      <c r="G36" s="7">
        <f t="shared" si="8"/>
        <v>0</v>
      </c>
      <c r="H36" s="7">
        <f t="shared" si="8"/>
        <v>0</v>
      </c>
      <c r="I36" s="7">
        <f t="shared" si="6"/>
        <v>0</v>
      </c>
      <c r="J36" s="7">
        <f t="shared" si="6"/>
        <v>0</v>
      </c>
      <c r="K36" s="7">
        <f t="shared" si="8"/>
        <v>116253</v>
      </c>
      <c r="L36" s="7">
        <f t="shared" si="8"/>
        <v>35962</v>
      </c>
      <c r="M36" s="7">
        <f t="shared" si="8"/>
        <v>20511</v>
      </c>
      <c r="N36" s="7">
        <f t="shared" si="6"/>
        <v>501223</v>
      </c>
      <c r="O36" s="7">
        <f t="shared" si="6"/>
        <v>22745</v>
      </c>
      <c r="P36" s="7">
        <f t="shared" si="8"/>
        <v>47087</v>
      </c>
      <c r="Q36" s="7">
        <f t="shared" si="8"/>
        <v>0</v>
      </c>
      <c r="R36" s="7">
        <f t="shared" si="8"/>
        <v>0</v>
      </c>
      <c r="S36" s="7">
        <f t="shared" si="8"/>
        <v>-21461</v>
      </c>
    </row>
    <row r="37" spans="1:21" ht="17.100000000000001" customHeight="1" x14ac:dyDescent="0.25">
      <c r="A37" s="4">
        <v>23</v>
      </c>
      <c r="B37" s="6" t="s">
        <v>29</v>
      </c>
      <c r="C37" s="7">
        <f t="shared" si="7"/>
        <v>1879389</v>
      </c>
      <c r="D37" s="7">
        <f t="shared" si="8"/>
        <v>0</v>
      </c>
      <c r="E37" s="7">
        <f t="shared" si="8"/>
        <v>1879389</v>
      </c>
      <c r="F37" s="7">
        <f t="shared" si="8"/>
        <v>0</v>
      </c>
      <c r="G37" s="7">
        <f t="shared" si="8"/>
        <v>0</v>
      </c>
      <c r="H37" s="7">
        <f t="shared" si="8"/>
        <v>0</v>
      </c>
      <c r="I37" s="7">
        <f t="shared" si="6"/>
        <v>0</v>
      </c>
      <c r="J37" s="7">
        <f t="shared" si="6"/>
        <v>0</v>
      </c>
      <c r="K37" s="7">
        <f t="shared" si="8"/>
        <v>810262</v>
      </c>
      <c r="L37" s="7">
        <f t="shared" si="8"/>
        <v>37129</v>
      </c>
      <c r="M37" s="7">
        <f t="shared" si="8"/>
        <v>11912</v>
      </c>
      <c r="N37" s="7">
        <f t="shared" si="6"/>
        <v>691504</v>
      </c>
      <c r="O37" s="7">
        <f t="shared" si="6"/>
        <v>267110</v>
      </c>
      <c r="P37" s="7">
        <f t="shared" si="8"/>
        <v>65779</v>
      </c>
      <c r="Q37" s="7">
        <f t="shared" si="8"/>
        <v>0</v>
      </c>
      <c r="R37" s="7">
        <f t="shared" si="8"/>
        <v>0</v>
      </c>
      <c r="S37" s="7">
        <f t="shared" si="8"/>
        <v>-4307</v>
      </c>
    </row>
    <row r="38" spans="1:21" s="5" customFormat="1" ht="17.100000000000001" customHeight="1" x14ac:dyDescent="0.25">
      <c r="A38" s="4">
        <v>24</v>
      </c>
      <c r="B38" s="9" t="s">
        <v>35</v>
      </c>
      <c r="C38" s="10">
        <f>SUM(C31:C37)</f>
        <v>10201604</v>
      </c>
      <c r="D38" s="10">
        <f t="shared" ref="D38:S38" si="9">SUM(D31:D37)</f>
        <v>0</v>
      </c>
      <c r="E38" s="10">
        <f t="shared" si="9"/>
        <v>10201604</v>
      </c>
      <c r="F38" s="10">
        <f t="shared" si="9"/>
        <v>0</v>
      </c>
      <c r="G38" s="10">
        <f t="shared" si="9"/>
        <v>0</v>
      </c>
      <c r="H38" s="10">
        <f t="shared" si="9"/>
        <v>0</v>
      </c>
      <c r="I38" s="10">
        <f t="shared" si="9"/>
        <v>0</v>
      </c>
      <c r="J38" s="10">
        <f t="shared" si="9"/>
        <v>0</v>
      </c>
      <c r="K38" s="10">
        <f t="shared" si="9"/>
        <v>2182441</v>
      </c>
      <c r="L38" s="10">
        <f t="shared" si="9"/>
        <v>718209</v>
      </c>
      <c r="M38" s="10">
        <f t="shared" si="9"/>
        <v>239072</v>
      </c>
      <c r="N38" s="10">
        <f t="shared" si="9"/>
        <v>6807864</v>
      </c>
      <c r="O38" s="10">
        <f t="shared" si="9"/>
        <v>755525</v>
      </c>
      <c r="P38" s="10">
        <f t="shared" si="9"/>
        <v>715847</v>
      </c>
      <c r="Q38" s="10">
        <f t="shared" si="9"/>
        <v>0</v>
      </c>
      <c r="R38" s="10">
        <f t="shared" si="9"/>
        <v>0</v>
      </c>
      <c r="S38" s="10">
        <f t="shared" si="9"/>
        <v>-1217354</v>
      </c>
    </row>
    <row r="39" spans="1:21" s="5" customFormat="1" ht="17.100000000000001" customHeight="1" x14ac:dyDescent="0.25">
      <c r="A39" s="4">
        <v>25</v>
      </c>
      <c r="B39" s="9" t="s">
        <v>36</v>
      </c>
      <c r="C39" s="10">
        <f>SUM(D39:E39)</f>
        <v>23233049</v>
      </c>
      <c r="D39" s="10"/>
      <c r="E39" s="10">
        <f t="shared" ref="E39:E44" si="10">SUM(F39:S39)</f>
        <v>23233049</v>
      </c>
      <c r="F39" s="10"/>
      <c r="G39" s="10"/>
      <c r="H39" s="10"/>
      <c r="I39" s="10"/>
      <c r="J39" s="10"/>
      <c r="K39" s="10">
        <v>3299979</v>
      </c>
      <c r="L39" s="10">
        <v>1677313</v>
      </c>
      <c r="M39" s="10">
        <v>450302</v>
      </c>
      <c r="N39" s="10">
        <v>15207972</v>
      </c>
      <c r="O39" s="10">
        <v>1300187</v>
      </c>
      <c r="P39" s="10">
        <v>1297296</v>
      </c>
      <c r="Q39" s="10"/>
      <c r="R39" s="10"/>
      <c r="S39" s="10">
        <v>0</v>
      </c>
    </row>
    <row r="40" spans="1:21" ht="17.100000000000001" customHeight="1" x14ac:dyDescent="0.25">
      <c r="A40" s="4">
        <v>26</v>
      </c>
      <c r="B40" s="9" t="s">
        <v>37</v>
      </c>
      <c r="C40" s="7">
        <f>SUM(D40:E40)</f>
        <v>445172441</v>
      </c>
      <c r="D40" s="7"/>
      <c r="E40" s="7">
        <f t="shared" si="10"/>
        <v>445172441</v>
      </c>
      <c r="F40" s="7"/>
      <c r="G40" s="7"/>
      <c r="H40" s="7"/>
      <c r="I40" s="7"/>
      <c r="J40" s="7"/>
      <c r="K40" s="7">
        <v>89795061</v>
      </c>
      <c r="L40" s="7">
        <v>35410423</v>
      </c>
      <c r="M40" s="7">
        <v>9860243</v>
      </c>
      <c r="N40" s="7">
        <v>262172998</v>
      </c>
      <c r="O40" s="7">
        <v>20190590</v>
      </c>
      <c r="P40" s="7">
        <v>27743126</v>
      </c>
      <c r="Q40" s="7"/>
      <c r="R40" s="7"/>
      <c r="S40" s="7"/>
      <c r="T40" s="12"/>
      <c r="U40" s="12"/>
    </row>
    <row r="41" spans="1:21" ht="17.100000000000001" customHeight="1" x14ac:dyDescent="0.25">
      <c r="A41" s="4">
        <v>27</v>
      </c>
      <c r="B41" s="9" t="s">
        <v>38</v>
      </c>
      <c r="C41" s="7">
        <f t="shared" ref="C41:C44" si="11">SUM(D41:E41)</f>
        <v>434011818</v>
      </c>
      <c r="D41" s="7"/>
      <c r="E41" s="7">
        <f t="shared" si="10"/>
        <v>434011818</v>
      </c>
      <c r="F41" s="7"/>
      <c r="G41" s="7"/>
      <c r="H41" s="7"/>
      <c r="I41" s="7"/>
      <c r="J41" s="7"/>
      <c r="K41" s="7">
        <v>77566914</v>
      </c>
      <c r="L41" s="7">
        <v>35736005</v>
      </c>
      <c r="M41" s="7">
        <v>11204034</v>
      </c>
      <c r="N41" s="7">
        <v>261682836</v>
      </c>
      <c r="O41" s="7">
        <v>16041336</v>
      </c>
      <c r="P41" s="7">
        <v>31780693</v>
      </c>
      <c r="Q41" s="7"/>
      <c r="R41" s="7"/>
      <c r="S41" s="7"/>
      <c r="T41" s="12"/>
      <c r="U41" s="12"/>
    </row>
    <row r="42" spans="1:21" ht="17.100000000000001" customHeight="1" x14ac:dyDescent="0.25">
      <c r="A42" s="4">
        <v>28</v>
      </c>
      <c r="B42" s="9" t="s">
        <v>39</v>
      </c>
      <c r="C42" s="7">
        <f t="shared" si="11"/>
        <v>6906375</v>
      </c>
      <c r="D42" s="7"/>
      <c r="E42" s="7">
        <f t="shared" si="10"/>
        <v>6906375</v>
      </c>
      <c r="F42" s="7"/>
      <c r="G42" s="7"/>
      <c r="H42" s="7"/>
      <c r="I42" s="7"/>
      <c r="J42" s="7"/>
      <c r="K42" s="7">
        <v>2511403</v>
      </c>
      <c r="L42" s="7">
        <v>704941</v>
      </c>
      <c r="M42" s="7">
        <v>-509491</v>
      </c>
      <c r="N42" s="7">
        <v>3384735</v>
      </c>
      <c r="O42" s="7">
        <v>503480</v>
      </c>
      <c r="P42" s="7">
        <v>-284618</v>
      </c>
      <c r="Q42" s="7">
        <v>0</v>
      </c>
      <c r="R42" s="7">
        <v>0</v>
      </c>
      <c r="S42" s="7">
        <v>595925</v>
      </c>
      <c r="T42" s="12"/>
      <c r="U42" s="12"/>
    </row>
    <row r="43" spans="1:21" ht="17.100000000000001" customHeight="1" x14ac:dyDescent="0.25">
      <c r="A43" s="4">
        <v>29</v>
      </c>
      <c r="B43" s="9" t="s">
        <v>40</v>
      </c>
      <c r="C43" s="7">
        <f t="shared" si="11"/>
        <v>0</v>
      </c>
      <c r="D43" s="7"/>
      <c r="E43" s="7">
        <f t="shared" si="10"/>
        <v>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12"/>
      <c r="U43" s="12"/>
    </row>
    <row r="44" spans="1:21" ht="17.100000000000001" customHeight="1" x14ac:dyDescent="0.25">
      <c r="A44" s="4">
        <v>30</v>
      </c>
      <c r="B44" s="9" t="s">
        <v>41</v>
      </c>
      <c r="C44" s="7">
        <f t="shared" si="11"/>
        <v>0</v>
      </c>
      <c r="D44" s="7"/>
      <c r="E44" s="7">
        <f t="shared" si="10"/>
        <v>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12"/>
      <c r="U44" s="12"/>
    </row>
    <row r="45" spans="1:21" ht="17.100000000000001" customHeight="1" x14ac:dyDescent="0.25">
      <c r="A45" s="4">
        <v>31</v>
      </c>
      <c r="B45" s="9" t="s">
        <v>42</v>
      </c>
      <c r="C45" s="10">
        <f>C40+C42+C43-C38-C39-C41-C44</f>
        <v>-15367655</v>
      </c>
      <c r="D45" s="10">
        <f t="shared" ref="D45:S45" si="12">D40+D42+D43-D38-D39-D41-D44</f>
        <v>0</v>
      </c>
      <c r="E45" s="10">
        <f t="shared" si="12"/>
        <v>-15367655</v>
      </c>
      <c r="F45" s="10">
        <f t="shared" si="12"/>
        <v>0</v>
      </c>
      <c r="G45" s="10">
        <f t="shared" si="12"/>
        <v>0</v>
      </c>
      <c r="H45" s="10">
        <f t="shared" si="12"/>
        <v>0</v>
      </c>
      <c r="I45" s="10">
        <f t="shared" si="12"/>
        <v>0</v>
      </c>
      <c r="J45" s="10">
        <f t="shared" si="12"/>
        <v>0</v>
      </c>
      <c r="K45" s="10">
        <f t="shared" si="12"/>
        <v>9257130</v>
      </c>
      <c r="L45" s="10">
        <f t="shared" si="12"/>
        <v>-2016163</v>
      </c>
      <c r="M45" s="10">
        <f t="shared" si="12"/>
        <v>-2542656</v>
      </c>
      <c r="N45" s="10">
        <f>N40+N42+N43-N38-N39-N41-N44</f>
        <v>-18140939</v>
      </c>
      <c r="O45" s="10"/>
      <c r="P45" s="10">
        <f t="shared" si="12"/>
        <v>-6335328</v>
      </c>
      <c r="Q45" s="10">
        <f t="shared" si="12"/>
        <v>0</v>
      </c>
      <c r="R45" s="10">
        <f t="shared" si="12"/>
        <v>0</v>
      </c>
      <c r="S45" s="10">
        <f t="shared" si="12"/>
        <v>1813279</v>
      </c>
      <c r="T45" s="12"/>
      <c r="U45" s="12"/>
    </row>
    <row r="46" spans="1:21" s="13" customFormat="1" ht="17.100000000000001" hidden="1" customHeight="1" x14ac:dyDescent="0.25">
      <c r="A46" s="28"/>
      <c r="C46" s="29"/>
    </row>
    <row r="47" spans="1:21" s="13" customFormat="1" ht="17.100000000000001" hidden="1" customHeight="1" x14ac:dyDescent="0.25">
      <c r="A47" s="28"/>
    </row>
    <row r="48" spans="1:21" s="13" customFormat="1" ht="17.100000000000001" hidden="1" customHeight="1" x14ac:dyDescent="0.25">
      <c r="A48" s="28"/>
    </row>
    <row r="49" spans="1:1" s="13" customFormat="1" ht="17.100000000000001" hidden="1" customHeight="1" x14ac:dyDescent="0.25">
      <c r="A49" s="28"/>
    </row>
    <row r="50" spans="1:1" s="13" customFormat="1" ht="17.100000000000001" hidden="1" customHeight="1" x14ac:dyDescent="0.25">
      <c r="A50" s="28"/>
    </row>
    <row r="51" spans="1:1" s="13" customFormat="1" ht="17.100000000000001" hidden="1" customHeight="1" x14ac:dyDescent="0.25">
      <c r="A51" s="28"/>
    </row>
    <row r="52" spans="1:1" s="13" customFormat="1" ht="17.100000000000001" hidden="1" customHeight="1" x14ac:dyDescent="0.25">
      <c r="A52" s="28"/>
    </row>
    <row r="53" spans="1:1" s="13" customFormat="1" ht="17.100000000000001" hidden="1" customHeight="1" x14ac:dyDescent="0.25">
      <c r="A53" s="28"/>
    </row>
    <row r="54" spans="1:1" s="13" customFormat="1" ht="17.100000000000001" hidden="1" customHeight="1" x14ac:dyDescent="0.25">
      <c r="A54" s="28"/>
    </row>
    <row r="55" spans="1:1" s="13" customFormat="1" ht="17.100000000000001" hidden="1" customHeight="1" x14ac:dyDescent="0.25"/>
    <row r="56" spans="1:1" s="13" customFormat="1" ht="17.100000000000001" hidden="1" customHeight="1" x14ac:dyDescent="0.25"/>
    <row r="57" spans="1:1" s="13" customFormat="1" hidden="1" x14ac:dyDescent="0.25"/>
    <row r="58" spans="1:1" s="13" customFormat="1" hidden="1" x14ac:dyDescent="0.25"/>
    <row r="59" spans="1:1" s="13" customFormat="1" hidden="1" x14ac:dyDescent="0.25"/>
    <row r="60" spans="1:1" s="13" customFormat="1" hidden="1" x14ac:dyDescent="0.25"/>
    <row r="61" spans="1:1" s="13" customFormat="1" hidden="1" x14ac:dyDescent="0.25"/>
    <row r="62" spans="1:1" s="13" customFormat="1" hidden="1" x14ac:dyDescent="0.25"/>
    <row r="63" spans="1:1" s="13" customFormat="1" hidden="1" x14ac:dyDescent="0.25"/>
    <row r="64" spans="1:1" s="13" customFormat="1" hidden="1" x14ac:dyDescent="0.25"/>
    <row r="65" s="13" customFormat="1" hidden="1" x14ac:dyDescent="0.25"/>
    <row r="66" s="13" customFormat="1" hidden="1" x14ac:dyDescent="0.25"/>
    <row r="67" s="13" customFormat="1" hidden="1" x14ac:dyDescent="0.25"/>
    <row r="68" s="13" customFormat="1" hidden="1" x14ac:dyDescent="0.25"/>
    <row r="69" s="13" customFormat="1" hidden="1" x14ac:dyDescent="0.25"/>
    <row r="70" s="13" customFormat="1" hidden="1" x14ac:dyDescent="0.25"/>
    <row r="71" s="13" customFormat="1" hidden="1" x14ac:dyDescent="0.25"/>
    <row r="72" s="13" customFormat="1" hidden="1" x14ac:dyDescent="0.25"/>
    <row r="73" s="13" customFormat="1" hidden="1" x14ac:dyDescent="0.25"/>
    <row r="74" s="13" customFormat="1" hidden="1" x14ac:dyDescent="0.25"/>
    <row r="75" s="13" customFormat="1" hidden="1" x14ac:dyDescent="0.25"/>
    <row r="76" s="13" customFormat="1" hidden="1" x14ac:dyDescent="0.25"/>
    <row r="77" s="13" customFormat="1" hidden="1" x14ac:dyDescent="0.25"/>
    <row r="78" s="13" customFormat="1" hidden="1" x14ac:dyDescent="0.25"/>
    <row r="79" s="13" customFormat="1" hidden="1" x14ac:dyDescent="0.25"/>
    <row r="80" s="13" customFormat="1" hidden="1" x14ac:dyDescent="0.25"/>
    <row r="81" s="13" customFormat="1" hidden="1" x14ac:dyDescent="0.25"/>
    <row r="82" s="13" customFormat="1" hidden="1" x14ac:dyDescent="0.25"/>
    <row r="83" s="13" customFormat="1" hidden="1" x14ac:dyDescent="0.25"/>
    <row r="84" s="13" customFormat="1" hidden="1" x14ac:dyDescent="0.25"/>
    <row r="85" s="13" customFormat="1" hidden="1" x14ac:dyDescent="0.25"/>
    <row r="86" s="13" customFormat="1" hidden="1" x14ac:dyDescent="0.25"/>
    <row r="87" s="13" customFormat="1" hidden="1" x14ac:dyDescent="0.25"/>
    <row r="88" s="13" customFormat="1" hidden="1" x14ac:dyDescent="0.25"/>
    <row r="89" s="13" customFormat="1" hidden="1" x14ac:dyDescent="0.25"/>
    <row r="90" s="13" customFormat="1" hidden="1" x14ac:dyDescent="0.25"/>
    <row r="91" s="13" customFormat="1" hidden="1" x14ac:dyDescent="0.25"/>
    <row r="92" s="13" customFormat="1" hidden="1" x14ac:dyDescent="0.25"/>
    <row r="93" s="13" customFormat="1" hidden="1" x14ac:dyDescent="0.25"/>
    <row r="94" s="13" customFormat="1" hidden="1" x14ac:dyDescent="0.25"/>
    <row r="95" s="13" customFormat="1" hidden="1" x14ac:dyDescent="0.25"/>
    <row r="96" s="13" customFormat="1" hidden="1" x14ac:dyDescent="0.25"/>
    <row r="97" s="13" customFormat="1" hidden="1" x14ac:dyDescent="0.25"/>
    <row r="98" s="13" customFormat="1" hidden="1" x14ac:dyDescent="0.25"/>
    <row r="99" s="13" customFormat="1" hidden="1" x14ac:dyDescent="0.25"/>
    <row r="100" s="13" customFormat="1" hidden="1" x14ac:dyDescent="0.25"/>
    <row r="101" s="13" customFormat="1" hidden="1" x14ac:dyDescent="0.25"/>
    <row r="102" s="13" customFormat="1" hidden="1" x14ac:dyDescent="0.25"/>
    <row r="103" s="13" customFormat="1" hidden="1" x14ac:dyDescent="0.25"/>
    <row r="104" s="13" customFormat="1" hidden="1" x14ac:dyDescent="0.25"/>
    <row r="105" s="13" customFormat="1" hidden="1" x14ac:dyDescent="0.25"/>
    <row r="106" s="13" customFormat="1" hidden="1" x14ac:dyDescent="0.25"/>
    <row r="107" s="13" customFormat="1" hidden="1" x14ac:dyDescent="0.25"/>
    <row r="108" s="13" customFormat="1" hidden="1" x14ac:dyDescent="0.25"/>
    <row r="109" s="13" customFormat="1" hidden="1" x14ac:dyDescent="0.25"/>
    <row r="110" s="13" customFormat="1" hidden="1" x14ac:dyDescent="0.25"/>
    <row r="111" s="13" customFormat="1" hidden="1" x14ac:dyDescent="0.25"/>
    <row r="112" s="13" customFormat="1" hidden="1" x14ac:dyDescent="0.25"/>
    <row r="113" s="13" customFormat="1" hidden="1" x14ac:dyDescent="0.25"/>
    <row r="114" s="13" customFormat="1" hidden="1" x14ac:dyDescent="0.25"/>
    <row r="115" s="13" customFormat="1" hidden="1" x14ac:dyDescent="0.25"/>
    <row r="116" s="13" customFormat="1" hidden="1" x14ac:dyDescent="0.25"/>
    <row r="117" s="13" customFormat="1" hidden="1" x14ac:dyDescent="0.25"/>
    <row r="118" s="13" customFormat="1" hidden="1" x14ac:dyDescent="0.25"/>
    <row r="119" s="13" customFormat="1" hidden="1" x14ac:dyDescent="0.25"/>
    <row r="120" s="13" customFormat="1" hidden="1" x14ac:dyDescent="0.25"/>
    <row r="121" s="13" customFormat="1" hidden="1" x14ac:dyDescent="0.25"/>
    <row r="122" s="13" customFormat="1" hidden="1" x14ac:dyDescent="0.25"/>
    <row r="123" s="13" customFormat="1" hidden="1" x14ac:dyDescent="0.25"/>
    <row r="124" s="13" customFormat="1" hidden="1" x14ac:dyDescent="0.25"/>
    <row r="125" s="13" customFormat="1" hidden="1" x14ac:dyDescent="0.25"/>
    <row r="126" s="13" customFormat="1" hidden="1" x14ac:dyDescent="0.25"/>
    <row r="127" s="13" customFormat="1" hidden="1" x14ac:dyDescent="0.25"/>
    <row r="128" s="13" customFormat="1" hidden="1" x14ac:dyDescent="0.25"/>
    <row r="129" s="13" customFormat="1" hidden="1" x14ac:dyDescent="0.25"/>
    <row r="130" s="13" customFormat="1" hidden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736B-8725-4D43-A914-3F4383F4C625}">
  <dimension ref="A1:P68"/>
  <sheetViews>
    <sheetView zoomScale="115" zoomScaleNormal="115" workbookViewId="0">
      <selection activeCell="I7" sqref="I7"/>
    </sheetView>
  </sheetViews>
  <sheetFormatPr defaultColWidth="0" defaultRowHeight="15" zeroHeight="1" x14ac:dyDescent="0.25"/>
  <cols>
    <col min="1" max="15" width="8.7109375" customWidth="1"/>
    <col min="16" max="16" width="11.85546875" customWidth="1"/>
    <col min="17" max="16384" width="8.7109375" hidden="1"/>
  </cols>
  <sheetData>
    <row r="1" spans="1:1" s="32" customFormat="1" ht="18.75" x14ac:dyDescent="0.3">
      <c r="A1" s="31" t="s">
        <v>43</v>
      </c>
    </row>
    <row r="2" spans="1:1" s="13" customFormat="1" x14ac:dyDescent="0.25"/>
    <row r="3" spans="1:1" s="13" customFormat="1" x14ac:dyDescent="0.25"/>
    <row r="4" spans="1:1" s="13" customFormat="1" x14ac:dyDescent="0.25"/>
    <row r="5" spans="1:1" s="13" customFormat="1" x14ac:dyDescent="0.25"/>
    <row r="6" spans="1:1" s="13" customFormat="1" x14ac:dyDescent="0.25"/>
    <row r="7" spans="1:1" s="13" customFormat="1" x14ac:dyDescent="0.25"/>
    <row r="8" spans="1:1" s="13" customFormat="1" x14ac:dyDescent="0.25"/>
    <row r="9" spans="1:1" s="13" customFormat="1" x14ac:dyDescent="0.25"/>
    <row r="10" spans="1:1" s="13" customFormat="1" x14ac:dyDescent="0.25"/>
    <row r="11" spans="1:1" s="13" customFormat="1" x14ac:dyDescent="0.25"/>
    <row r="12" spans="1:1" s="13" customFormat="1" x14ac:dyDescent="0.25"/>
    <row r="13" spans="1:1" s="13" customFormat="1" x14ac:dyDescent="0.25"/>
    <row r="14" spans="1:1" s="13" customFormat="1" x14ac:dyDescent="0.25"/>
    <row r="15" spans="1:1" s="13" customFormat="1" x14ac:dyDescent="0.25"/>
    <row r="16" spans="1:1" s="13" customFormat="1" x14ac:dyDescent="0.25"/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AA7C-02C3-49E9-A056-6F907A321E8A}">
  <dimension ref="A1:AL66"/>
  <sheetViews>
    <sheetView workbookViewId="0">
      <selection activeCell="B16" sqref="B16"/>
    </sheetView>
  </sheetViews>
  <sheetFormatPr defaultRowHeight="15" x14ac:dyDescent="0.25"/>
  <cols>
    <col min="1" max="1" width="8.7109375" style="30"/>
    <col min="2" max="2" width="114.5703125" customWidth="1"/>
    <col min="3" max="38" width="8.7109375" style="13"/>
  </cols>
  <sheetData>
    <row r="1" spans="1:2" ht="18.75" x14ac:dyDescent="0.3">
      <c r="B1" s="35" t="s">
        <v>44</v>
      </c>
    </row>
    <row r="2" spans="1:2" ht="49.5" x14ac:dyDescent="0.25">
      <c r="A2" s="30">
        <v>1</v>
      </c>
      <c r="B2" s="34" t="s">
        <v>45</v>
      </c>
    </row>
    <row r="3" spans="1:2" ht="16.5" x14ac:dyDescent="0.25">
      <c r="B3" s="34"/>
    </row>
    <row r="4" spans="1:2" ht="16.5" x14ac:dyDescent="0.25">
      <c r="A4" s="30">
        <v>2</v>
      </c>
      <c r="B4" s="34" t="s">
        <v>46</v>
      </c>
    </row>
    <row r="5" spans="1:2" ht="16.5" x14ac:dyDescent="0.25">
      <c r="B5" s="34"/>
    </row>
    <row r="6" spans="1:2" ht="33" x14ac:dyDescent="0.25">
      <c r="A6" s="30">
        <v>3</v>
      </c>
      <c r="B6" s="34" t="s">
        <v>47</v>
      </c>
    </row>
    <row r="7" spans="1:2" ht="16.5" x14ac:dyDescent="0.25">
      <c r="B7" s="34"/>
    </row>
    <row r="8" spans="1:2" ht="82.5" x14ac:dyDescent="0.25">
      <c r="A8" s="30">
        <v>4</v>
      </c>
      <c r="B8" s="34" t="s">
        <v>48</v>
      </c>
    </row>
    <row r="9" spans="1:2" ht="16.5" x14ac:dyDescent="0.25">
      <c r="B9" s="34"/>
    </row>
    <row r="10" spans="1:2" ht="16.5" x14ac:dyDescent="0.25">
      <c r="A10" s="30">
        <v>5</v>
      </c>
      <c r="B10" s="34" t="s">
        <v>26</v>
      </c>
    </row>
    <row r="11" spans="1:2" ht="16.5" x14ac:dyDescent="0.25">
      <c r="B11" s="34"/>
    </row>
    <row r="12" spans="1:2" ht="33" x14ac:dyDescent="0.25">
      <c r="A12" s="30">
        <v>6</v>
      </c>
      <c r="B12" s="34" t="s">
        <v>49</v>
      </c>
    </row>
    <row r="13" spans="1:2" ht="16.5" x14ac:dyDescent="0.25">
      <c r="B13" s="34"/>
    </row>
    <row r="14" spans="1:2" ht="16.5" x14ac:dyDescent="0.25">
      <c r="A14" s="30">
        <v>7</v>
      </c>
      <c r="B14" s="34" t="s">
        <v>50</v>
      </c>
    </row>
    <row r="15" spans="1:2" ht="16.5" x14ac:dyDescent="0.25">
      <c r="B15" s="34"/>
    </row>
    <row r="16" spans="1:2" ht="33" x14ac:dyDescent="0.25">
      <c r="A16" s="30">
        <v>8</v>
      </c>
      <c r="B16" s="34" t="s">
        <v>51</v>
      </c>
    </row>
    <row r="17" spans="1:2" ht="16.5" x14ac:dyDescent="0.25">
      <c r="B17" s="34"/>
    </row>
    <row r="18" spans="1:2" ht="16.5" x14ac:dyDescent="0.25">
      <c r="A18" s="30">
        <v>9</v>
      </c>
      <c r="B18" s="34" t="s">
        <v>52</v>
      </c>
    </row>
    <row r="19" spans="1:2" ht="16.5" x14ac:dyDescent="0.25">
      <c r="B19" s="34" t="s">
        <v>53</v>
      </c>
    </row>
    <row r="20" spans="1:2" x14ac:dyDescent="0.25">
      <c r="B20" s="33"/>
    </row>
    <row r="21" spans="1:2" s="13" customFormat="1" x14ac:dyDescent="0.25"/>
    <row r="22" spans="1:2" s="13" customFormat="1" x14ac:dyDescent="0.25"/>
    <row r="23" spans="1:2" s="13" customFormat="1" x14ac:dyDescent="0.25"/>
    <row r="24" spans="1:2" s="13" customFormat="1" x14ac:dyDescent="0.25"/>
    <row r="25" spans="1:2" s="13" customFormat="1" x14ac:dyDescent="0.25"/>
    <row r="26" spans="1:2" s="13" customFormat="1" x14ac:dyDescent="0.25"/>
    <row r="27" spans="1:2" s="13" customFormat="1" x14ac:dyDescent="0.25"/>
    <row r="28" spans="1:2" s="13" customFormat="1" x14ac:dyDescent="0.25"/>
    <row r="29" spans="1:2" s="13" customFormat="1" x14ac:dyDescent="0.25"/>
    <row r="30" spans="1:2" s="13" customFormat="1" x14ac:dyDescent="0.25"/>
    <row r="31" spans="1:2" s="13" customFormat="1" x14ac:dyDescent="0.25"/>
    <row r="32" spans="1: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pans="1:1" s="13" customFormat="1" x14ac:dyDescent="0.25"/>
    <row r="50" spans="1:1" s="13" customFormat="1" x14ac:dyDescent="0.25"/>
    <row r="51" spans="1:1" s="13" customFormat="1" x14ac:dyDescent="0.25"/>
    <row r="52" spans="1:1" s="13" customFormat="1" x14ac:dyDescent="0.25"/>
    <row r="53" spans="1:1" s="13" customFormat="1" x14ac:dyDescent="0.25"/>
    <row r="54" spans="1:1" s="13" customFormat="1" x14ac:dyDescent="0.25"/>
    <row r="55" spans="1:1" s="13" customFormat="1" x14ac:dyDescent="0.25"/>
    <row r="56" spans="1:1" s="13" customFormat="1" x14ac:dyDescent="0.25"/>
    <row r="57" spans="1:1" s="13" customFormat="1" x14ac:dyDescent="0.25"/>
    <row r="58" spans="1:1" s="13" customFormat="1" x14ac:dyDescent="0.25"/>
    <row r="59" spans="1:1" s="13" customFormat="1" x14ac:dyDescent="0.25"/>
    <row r="60" spans="1:1" s="13" customFormat="1" x14ac:dyDescent="0.25"/>
    <row r="61" spans="1:1" s="13" customFormat="1" x14ac:dyDescent="0.25">
      <c r="A61" s="30"/>
    </row>
    <row r="62" spans="1:1" s="13" customFormat="1" x14ac:dyDescent="0.25">
      <c r="A62" s="30"/>
    </row>
    <row r="63" spans="1:1" s="13" customFormat="1" x14ac:dyDescent="0.25">
      <c r="A63" s="30"/>
    </row>
    <row r="64" spans="1:1" s="13" customFormat="1" x14ac:dyDescent="0.25">
      <c r="A64" s="30"/>
    </row>
    <row r="65" spans="1:1" s="13" customFormat="1" x14ac:dyDescent="0.25">
      <c r="A65" s="30"/>
    </row>
    <row r="66" spans="1:1" s="13" customFormat="1" x14ac:dyDescent="0.25">
      <c r="A66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PrimeWest Health Reallocation of Expenses and Investment Income 1a MCS (pw24supp1a.xlsx)</DocTitle>
    <_x0055_RL2 xmlns="197dce87-66b0-4d13-ab68-c175b121ab85">/facilities/insurance/managedcare/reports/financial/docs/2024/pw24supp1a.xlsx</_x0055_RL2>
    <Comments xmlns="197dce87-66b0-4d13-ab68-c175b121ab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48890-EACA-4DF5-9265-93A9D8E153D0}">
  <ds:schemaRefs>
    <ds:schemaRef ds:uri="http://schemas.openxmlformats.org/package/2006/metadata/core-properties"/>
    <ds:schemaRef ds:uri="d7a0ad8a-c71d-4ce7-94c7-383a5f46deff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197dce87-66b0-4d13-ab68-c175b121ab8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5136CE-5ADC-42CD-B266-77FD798F22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310828-E1C2-4D43-823C-8B9B181EB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PrimeWest Health Reallocation of Expenses and Investment Income 1a</dc:title>
  <dc:creator>HEALTH.MCS@state.mn.us</dc:creator>
  <dcterms:created xsi:type="dcterms:W3CDTF">2024-11-14T17:22:11Z</dcterms:created>
  <dcterms:modified xsi:type="dcterms:W3CDTF">2025-06-24T21:14:46Z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  <property fmtid="{D5CDD505-2E9C-101B-9397-08002B2CF9AE}" pid="3" name="MediaServiceImageTags">
    <vt:lpwstr/>
  </property>
  <property fmtid="{D5CDD505-2E9C-101B-9397-08002B2CF9AE}" pid="4" name="URL">
    <vt:lpwstr>, </vt:lpwstr>
  </property>
</Properties>
</file>